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7501710" localSheetId="0">'0503723'!$B$280:$L$280</definedName>
    <definedName name="TR_30200300711_2337501712" localSheetId="0">'0503723'!$B$281:$L$281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66"/>
  <c r="I66"/>
  <c r="J59"/>
  <c r="I59"/>
  <c r="J51"/>
  <c r="I51"/>
  <c r="J44"/>
  <c r="I44"/>
  <c r="I17" s="1"/>
  <c r="J32"/>
  <c r="I32"/>
  <c r="J19"/>
  <c r="J17" s="1"/>
  <c r="I19"/>
  <c r="I16" l="1"/>
  <c r="J74"/>
  <c r="J16" s="1"/>
  <c r="J113"/>
</calcChain>
</file>

<file path=xl/sharedStrings.xml><?xml version="1.0" encoding="utf-8"?>
<sst xmlns="http://schemas.openxmlformats.org/spreadsheetml/2006/main" count="755" uniqueCount="629">
  <si>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</si>
  <si>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</si>
  <si>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</si>
  <si>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</si>
  <si>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</si>
  <si>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</si>
  <si>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</si>
  <si>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</si>
  <si>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</si>
  <si>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</si>
  <si>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</si>
  <si>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</si>
  <si>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</si>
  <si>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</si>
  <si>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</si>
  <si>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</si>
  <si>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</si>
  <si>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</si>
  <si>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</si>
  <si>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</si>
  <si>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</si>
  <si>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</si>
  <si>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 xml:space="preserve">по ОКПО </t>
  </si>
  <si>
    <t>41897522</t>
  </si>
  <si>
    <t>VRO</t>
  </si>
  <si>
    <t>ExecutorPhone</t>
  </si>
  <si>
    <t>Обособленное подразделение</t>
  </si>
  <si>
    <t>3128032548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</si>
  <si>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</si>
  <si>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</si>
  <si>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</si>
  <si>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</si>
  <si>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</si>
  <si>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</si>
  <si>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</si>
  <si>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</si>
  <si>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</si>
  <si>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</si>
  <si>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</si>
  <si>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</si>
  <si>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</si>
  <si>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</si>
  <si>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</si>
  <si>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</si>
  <si>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</si>
  <si>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</si>
  <si>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</si>
  <si>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</si>
  <si>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</si>
  <si>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</si>
  <si>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</si>
  <si>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</si>
  <si>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</si>
  <si>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</si>
  <si>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</si>
  <si>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</si>
  <si>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</si>
  <si>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</si>
  <si>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</si>
  <si>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</si>
  <si>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</si>
  <si>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</si>
  <si>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</si>
  <si>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</si>
  <si>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</si>
  <si>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</si>
  <si>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</si>
  <si>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</si>
  <si>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</si>
  <si>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</si>
  <si>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</si>
  <si>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</si>
  <si>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</si>
  <si>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</si>
  <si>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</si>
  <si>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</si>
  <si>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</si>
  <si>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</si>
  <si>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</si>
  <si>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</si>
  <si>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</si>
  <si>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</si>
  <si>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</si>
  <si>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</si>
  <si>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</si>
  <si>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</si>
  <si>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</si>
  <si>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</si>
  <si>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</si>
  <si>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</si>
  <si>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</si>
  <si>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</si>
  <si>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</si>
  <si>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</si>
  <si>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</si>
  <si>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</si>
  <si>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</si>
  <si>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</si>
  <si>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</si>
  <si>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</si>
  <si>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</si>
  <si>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</si>
  <si>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</si>
  <si>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</si>
  <si>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</si>
  <si>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</si>
  <si>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</si>
  <si>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</si>
  <si>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</si>
  <si>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</si>
  <si>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</si>
  <si>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</si>
  <si>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</si>
  <si>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</si>
  <si>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</si>
  <si>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</si>
  <si>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</si>
  <si>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</si>
  <si>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</si>
  <si>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</si>
  <si>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</si>
  <si>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</si>
  <si>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</si>
  <si>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</si>
  <si>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</si>
  <si>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</si>
  <si>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</si>
  <si>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</si>
  <si>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</si>
  <si>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</si>
  <si>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</si>
  <si>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</si>
  <si>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</si>
  <si>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</si>
  <si>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</si>
  <si>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</si>
  <si>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</si>
  <si>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</si>
  <si>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</si>
  <si>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</si>
  <si>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</si>
  <si>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</si>
  <si>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</si>
  <si>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</si>
  <si>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</si>
  <si>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</si>
  <si>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</si>
  <si>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</si>
  <si>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</si>
  <si>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</si>
  <si>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</si>
  <si>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</si>
  <si>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</si>
  <si>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</si>
  <si>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</si>
  <si>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</si>
  <si>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</si>
  <si>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</si>
  <si>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</si>
  <si>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</si>
  <si>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</si>
  <si>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</si>
  <si>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</si>
  <si>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</si>
  <si>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</si>
  <si>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</si>
  <si>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</si>
  <si>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</si>
  <si>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</si>
  <si>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</si>
  <si>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</si>
  <si>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</si>
  <si>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</si>
  <si>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</si>
  <si>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</si>
  <si>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</si>
  <si>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</si>
  <si>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</si>
  <si>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</si>
  <si>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</si>
  <si>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</si>
  <si>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</si>
  <si>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</si>
  <si>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</si>
  <si>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</si>
  <si>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</si>
  <si>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</si>
  <si>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</si>
  <si>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</si>
  <si>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</si>
  <si>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</si>
  <si>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</si>
  <si>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</si>
  <si>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</si>
  <si>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</si>
  <si>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</si>
  <si>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</si>
  <si>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</si>
  <si>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</si>
  <si>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</si>
  <si>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</si>
  <si>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</si>
  <si>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</si>
  <si>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</si>
  <si>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</si>
  <si>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</si>
  <si>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</si>
  <si>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</si>
  <si>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</si>
  <si>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</si>
  <si>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</si>
  <si>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</si>
  <si>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</si>
  <si>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</si>
  <si>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</si>
  <si>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</si>
  <si>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</si>
  <si>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</si>
  <si>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</si>
  <si>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</si>
  <si>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</si>
  <si>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</si>
  <si>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</si>
  <si>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</si>
  <si>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</si>
  <si>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</si>
  <si>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</si>
  <si>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</si>
  <si>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</si>
  <si>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</si>
  <si>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</si>
  <si>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</si>
  <si>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</si>
  <si>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</si>
  <si>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</si>
  <si>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</si>
  <si>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</si>
  <si>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</si>
  <si>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</si>
  <si>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</si>
  <si>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</si>
  <si>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</si>
  <si>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</si>
  <si>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</si>
  <si>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</si>
  <si>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</si>
  <si>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</si>
  <si>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</si>
  <si>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</si>
  <si>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</si>
  <si>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</si>
  <si>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</si>
  <si>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</si>
  <si>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</si>
  <si>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</si>
  <si>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</si>
  <si>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</si>
  <si>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</si>
  <si>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</si>
  <si>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</si>
  <si>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</si>
  <si>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</si>
  <si>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</si>
  <si>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</si>
  <si>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</si>
  <si>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</si>
  <si>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</si>
  <si>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</si>
  <si>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</si>
  <si>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</si>
  <si>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</si>
  <si>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</si>
  <si>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</si>
  <si>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</si>
  <si>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</si>
  <si>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</si>
  <si>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</si>
  <si>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</si>
  <si>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</si>
  <si>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</si>
  <si>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</si>
  <si>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</si>
  <si>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</si>
  <si>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</si>
  <si>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</si>
  <si>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</si>
  <si>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</si>
  <si>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</si>
  <si>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</si>
  <si>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</si>
  <si>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</si>
  <si>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</si>
  <si>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</si>
  <si>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</si>
  <si>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</si>
  <si>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</si>
  <si>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</si>
  <si>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</si>
  <si>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</si>
  <si>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</si>
  <si>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</si>
  <si>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</si>
  <si>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</si>
  <si>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</si>
  <si>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</si>
  <si>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</si>
  <si>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</si>
  <si>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</si>
  <si>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</si>
  <si>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</si>
  <si>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</si>
  <si>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</si>
  <si>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</si>
  <si>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</si>
  <si>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</si>
  <si>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</si>
  <si>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</si>
  <si>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</si>
  <si>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</si>
  <si>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</si>
  <si>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</si>
  <si>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</si>
  <si>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</si>
  <si>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</si>
  <si>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</si>
  <si>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</si>
  <si>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</si>
  <si>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</si>
  <si>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</si>
  <si>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</si>
  <si>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</si>
  <si>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</si>
  <si>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</si>
  <si>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</si>
  <si>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</si>
  <si>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</si>
  <si>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</si>
  <si>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</si>
  <si>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</si>
  <si>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</si>
  <si>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</si>
  <si>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</si>
  <si>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</si>
  <si>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</si>
  <si>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</si>
  <si>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</si>
  <si>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</si>
  <si>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</si>
  <si>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</si>
  <si>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</si>
  <si>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</si>
  <si>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</si>
  <si>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</si>
  <si>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</si>
  <si>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</si>
  <si>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</si>
  <si>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</si>
  <si>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</si>
  <si>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</si>
  <si>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</si>
  <si>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</si>
  <si>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</si>
  <si>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</si>
  <si>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</si>
  <si>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</si>
  <si>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</si>
  <si>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</si>
  <si>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</si>
  <si>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</si>
  <si>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</si>
  <si>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</si>
  <si>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</si>
  <si>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</si>
  <si>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</si>
  <si>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</si>
  <si>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</si>
  <si>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</si>
  <si>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</si>
  <si>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</si>
  <si>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</si>
  <si>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</si>
  <si>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</si>
  <si>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</si>
  <si>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</si>
  <si>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</si>
  <si>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</si>
  <si>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</si>
  <si>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</si>
  <si>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</si>
  <si>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</si>
  <si>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</si>
  <si>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</si>
  <si>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</si>
  <si>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</si>
  <si>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</si>
  <si>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</si>
  <si>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</si>
  <si>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</si>
  <si>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</si>
  <si>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</si>
  <si>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</si>
  <si>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</si>
  <si>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</si>
  <si>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</si>
  <si>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</si>
  <si>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</si>
  <si>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</si>
  <si>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</si>
  <si>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</si>
  <si>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</si>
  <si>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</si>
  <si>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</si>
  <si>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</si>
  <si>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</si>
  <si>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</si>
  <si>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</si>
  <si>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</si>
  <si>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</si>
  <si>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</si>
  <si>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</si>
  <si>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</si>
  <si>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</si>
  <si>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</si>
  <si>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</si>
  <si>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</si>
  <si>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</si>
  <si>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</si>
  <si>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</si>
  <si>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</si>
  <si>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</si>
  <si>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</si>
  <si>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</si>
  <si>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</si>
  <si>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</si>
  <si>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</si>
  <si>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</si>
  <si>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</si>
  <si>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</si>
  <si>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</si>
  <si>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</si>
  <si>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</si>
  <si>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</si>
  <si>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</si>
  <si>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</si>
  <si>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</si>
  <si>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</si>
  <si>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</si>
  <si>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</si>
  <si>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</si>
  <si>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</si>
  <si>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</si>
  <si>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</si>
  <si>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</si>
  <si>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</si>
  <si>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</si>
  <si>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</si>
  <si>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</si>
  <si>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</si>
  <si>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</si>
  <si>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</si>
  <si>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</si>
  <si>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</si>
  <si>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</si>
  <si>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</si>
  <si>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</si>
  <si>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</si>
  <si>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</si>
  <si>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</si>
  <si>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</si>
  <si>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</si>
  <si>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</si>
  <si>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</si>
  <si>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</si>
  <si>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</si>
  <si>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</si>
  <si>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</si>
  <si>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</si>
  <si>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</si>
  <si>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</si>
  <si>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</si>
  <si>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</si>
  <si>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</si>
  <si>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</si>
  <si>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</si>
  <si>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</si>
  <si>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</si>
  <si>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</si>
  <si>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</si>
  <si>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</si>
  <si>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</si>
  <si>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</si>
  <si>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</si>
  <si>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</si>
  <si>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</si>
  <si>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</si>
  <si>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</si>
  <si>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</si>
  <si>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</si>
  <si>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</si>
  <si>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</si>
  <si>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</si>
  <si>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</si>
  <si>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</si>
  <si>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</si>
  <si>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</si>
  <si>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</si>
  <si>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</si>
  <si>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</si>
  <si>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</si>
  <si>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</si>
  <si>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</si>
  <si>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</si>
  <si>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</si>
  <si>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</si>
  <si>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</si>
  <si>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</si>
  <si>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</si>
  <si>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</si>
  <si>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</si>
  <si>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</si>
  <si>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</si>
  <si>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</si>
  <si>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</si>
  <si>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</si>
  <si>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</si>
  <si>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</si>
  <si>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</si>
  <si>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</si>
  <si>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</si>
  <si>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</si>
  <si>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</si>
  <si>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</si>
  <si>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</si>
  <si>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</si>
  <si>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</si>
  <si>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</si>
  <si>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</si>
  <si>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</si>
  <si>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</si>
  <si>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</si>
  <si>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</si>
  <si>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</si>
  <si>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</si>
  <si>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</si>
  <si>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</si>
  <si>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</si>
  <si>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</si>
  <si>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</si>
  <si>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</si>
  <si>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</si>
  <si>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</si>
  <si>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</si>
  <si>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</si>
  <si>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</si>
  <si>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</si>
  <si>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</si>
  <si>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</si>
  <si>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</si>
  <si>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</si>
  <si>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</si>
  <si>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</si>
  <si>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</si>
  <si>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</si>
  <si>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</si>
  <si>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</si>
  <si>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</si>
  <si>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</si>
  <si>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</si>
  <si>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</si>
  <si>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</si>
  <si>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</si>
  <si>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</si>
  <si>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</si>
  <si>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</si>
  <si>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</si>
  <si>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</si>
  <si>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</si>
  <si>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</si>
  <si>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</si>
  <si>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</si>
  <si>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</si>
  <si>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</si>
  <si>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</si>
  <si>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</si>
  <si>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</si>
  <si>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</si>
  <si>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</si>
  <si>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</si>
  <si>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</si>
  <si>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</si>
  <si>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</si>
  <si>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</si>
  <si>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</si>
  <si>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</si>
  <si>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</si>
  <si>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</si>
  <si>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</si>
  <si>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</si>
  <si>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</si>
  <si>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</si>
  <si>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</si>
  <si>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</si>
  <si>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</si>
  <si>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</si>
  <si>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</si>
  <si>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</si>
  <si>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</si>
  <si>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</si>
  <si>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</si>
  <si>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</si>
  <si>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</si>
  <si>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</si>
  <si>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Руководитель</t>
  </si>
  <si>
    <t>Распопова Е.Е.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</si>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</sst>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48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045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3"/>
  <sheetViews>
    <sheetView tabSelected="1" topLeftCell="A263" zoomScaleNormal="100" workbookViewId="0">
      <selection activeCell="B280" sqref="B280:C28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293204.08</v>
      </c>
      <c r="J16" s="47">
        <f>J17+J74+J104</f>
        <v>273569.95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293204.08</v>
      </c>
      <c r="J17" s="53">
        <f>J19+J32+J44+J51+J59+J66</f>
        <v>273569.95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0</v>
      </c>
      <c r="J19" s="53">
        <f>J21+J22+J23+J24+J25+J26+J27+J28+J29+J30+J31</f>
        <v>0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/>
      <c r="J21" s="73"/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0</v>
      </c>
      <c r="J32" s="86">
        <f>J34+J35+J39+J40+J41+J42+J43</f>
        <v>0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/>
      <c r="J34" s="73"/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/>
      <c r="J35" s="91"/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/>
      <c r="J42" s="77"/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/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293204.08</v>
      </c>
      <c r="J51" s="53">
        <f>J53+J54+J55+J56+J57+J58</f>
        <v>273569.95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>
        <v>293204.08</v>
      </c>
      <c r="J53" s="73">
        <v>273569.95</v>
      </c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0</v>
      </c>
      <c r="J66" s="53">
        <f>J68+J69+J73</f>
        <v>0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/>
      <c r="J69" s="107"/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0</v>
      </c>
      <c r="J74" s="53">
        <f>J76+J91</f>
        <v>0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0</v>
      </c>
      <c r="J76" s="111">
        <f>J78+J79+J80+J81+J90</f>
        <v>0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0</v>
      </c>
      <c r="J81" s="111">
        <f>J83+J84+J85+J86+J87+J88+J89</f>
        <v>0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/>
      <c r="J84" s="106"/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/>
      <c r="J88" s="106"/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293204.08</v>
      </c>
      <c r="J113" s="47">
        <f>J114+J197+J226</f>
        <v>273569.95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293204.08</v>
      </c>
      <c r="J114" s="53">
        <f>J116+J122+J132+J133+J149+J155+J163+J166+J174+J188</f>
        <v>0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293204.08</v>
      </c>
      <c r="J116" s="111">
        <f>SUM(J118:J121)</f>
        <v>0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>
        <v>225195.12</v>
      </c>
      <c r="J118" s="143"/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4"/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>
        <v>68008.960000000006</v>
      </c>
      <c r="J120" s="114"/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0</v>
      </c>
      <c r="J122" s="53">
        <f>SUM(J124:J131)</f>
        <v>0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/>
      <c r="J124" s="143"/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4"/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/>
      <c r="J126" s="114"/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/>
      <c r="J128" s="114"/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/>
      <c r="J129" s="114"/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0</v>
      </c>
      <c r="J155" s="53">
        <f>SUM(J157:J162)</f>
        <v>0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/>
      <c r="J161" s="114"/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0</v>
      </c>
      <c r="J174" s="53">
        <f>J179+J180+J181+J182+J183+J184+J185+J186+J187</f>
        <v>0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/>
      <c r="J179" s="106"/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/>
      <c r="J180" s="106"/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0</v>
      </c>
      <c r="J188" s="53">
        <f>SUM(J190:J196)</f>
        <v>0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/>
      <c r="J190" s="106"/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/>
      <c r="J191" s="106"/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/>
      <c r="J193" s="106"/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/>
      <c r="J195" s="106"/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/>
      <c r="J196" s="106"/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0</v>
      </c>
      <c r="J197" s="53">
        <f>J199+J210</f>
        <v>273569.95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0</v>
      </c>
      <c r="J199" s="111">
        <f>J201+J202+J203+J204+J208+J209</f>
        <v>273569.95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>
        <v>0</v>
      </c>
      <c r="J201" s="143">
        <v>273569.95</v>
      </c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/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0</v>
      </c>
      <c r="J237" s="159">
        <f>J269-J238-J260</f>
        <v>0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0</v>
      </c>
      <c r="J238" s="111">
        <f>J240+J244+J248+J252+J256</f>
        <v>0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/>
      <c r="J243" s="106">
        <v>0</v>
      </c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0</v>
      </c>
      <c r="J248" s="111">
        <f>J250+J251</f>
        <v>0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/>
      <c r="J250" s="106"/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/>
      <c r="J251" s="114"/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0</v>
      </c>
      <c r="J269" s="111">
        <f>J271+J272+J273</f>
        <v>0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-293204.08</v>
      </c>
      <c r="J271" s="106">
        <v>-273569.95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293204.08</v>
      </c>
      <c r="J272" s="114">
        <v>273569.95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SUM(J280:J282)</f>
        <v>293204.08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152</v>
      </c>
      <c r="H280" s="200"/>
      <c r="I280" s="201"/>
      <c r="J280" s="77">
        <v>225195.12</v>
      </c>
      <c r="K280" s="182"/>
      <c r="L280" s="182"/>
    </row>
    <row r="281" spans="2:12" ht="23.25" customHeight="1">
      <c r="B281" s="196" t="s">
        <v>610</v>
      </c>
      <c r="C281" s="197"/>
      <c r="D281" s="198" t="s">
        <v>606</v>
      </c>
      <c r="E281" s="199" t="s">
        <v>299</v>
      </c>
      <c r="F281" s="199" t="s">
        <v>611</v>
      </c>
      <c r="G281" s="200" t="s">
        <v>152</v>
      </c>
      <c r="H281" s="200"/>
      <c r="I281" s="201"/>
      <c r="J281" s="77">
        <v>68008.960000000006</v>
      </c>
      <c r="K281" s="182"/>
      <c r="L281" s="182"/>
    </row>
    <row r="282" spans="2:12" ht="0.75" customHeight="1" thickBot="1">
      <c r="B282" s="202"/>
      <c r="C282" s="203"/>
      <c r="D282" s="88"/>
      <c r="E282" s="145"/>
      <c r="F282" s="145"/>
      <c r="G282" s="204"/>
      <c r="H282" s="204"/>
      <c r="I282" s="205"/>
      <c r="J282" s="206"/>
      <c r="K282" s="31"/>
      <c r="L282" s="31"/>
    </row>
    <row r="283" spans="2:12">
      <c r="B283" s="3"/>
      <c r="C283" s="3"/>
      <c r="D283" s="3"/>
      <c r="E283" s="3"/>
      <c r="F283" s="14"/>
      <c r="G283" s="14"/>
      <c r="H283" s="14"/>
      <c r="I283" s="3"/>
      <c r="J283" s="3"/>
      <c r="K283" s="175"/>
      <c r="L283" s="31"/>
    </row>
    <row r="284" spans="2:12" ht="15" customHeight="1">
      <c r="B284" s="20" t="s">
        <v>612</v>
      </c>
      <c r="C284" s="20"/>
      <c r="D284" s="207"/>
      <c r="G284" s="208"/>
      <c r="H284" s="208"/>
      <c r="I284" s="21" t="s">
        <v>613</v>
      </c>
      <c r="J284" s="21"/>
      <c r="K284" s="175"/>
      <c r="L284" s="31"/>
    </row>
    <row r="285" spans="2:12">
      <c r="B285" s="207"/>
      <c r="C285" s="207"/>
      <c r="D285" s="207"/>
      <c r="E285" s="209" t="s">
        <v>614</v>
      </c>
      <c r="F285" s="209"/>
      <c r="G285" s="14"/>
      <c r="H285" s="14"/>
      <c r="I285" s="210" t="s">
        <v>615</v>
      </c>
      <c r="J285" s="210"/>
      <c r="K285" s="175"/>
      <c r="L285" s="31"/>
    </row>
    <row r="286" spans="2:12" s="234" customFormat="1" ht="23.25" customHeight="1">
      <c r="B286" s="235" t="s">
        <v>616</v>
      </c>
      <c r="C286" s="235"/>
      <c r="D286" s="235"/>
      <c r="G286" s="236"/>
      <c r="H286" s="236"/>
      <c r="I286" s="237" t="s">
        <v>627</v>
      </c>
      <c r="J286" s="237"/>
      <c r="K286" s="238"/>
      <c r="L286" s="239"/>
    </row>
    <row r="287" spans="2:12" s="234" customFormat="1">
      <c r="B287" s="240"/>
      <c r="C287" s="240"/>
      <c r="D287" s="240"/>
      <c r="E287" s="241" t="s">
        <v>614</v>
      </c>
      <c r="F287" s="241"/>
      <c r="G287" s="242"/>
      <c r="H287" s="242"/>
      <c r="I287" s="243" t="s">
        <v>615</v>
      </c>
      <c r="J287" s="243"/>
      <c r="K287" s="238"/>
      <c r="L287" s="239"/>
    </row>
    <row r="288" spans="2:12" s="234" customFormat="1" ht="23.25" customHeight="1">
      <c r="B288" s="244" t="s">
        <v>628</v>
      </c>
      <c r="C288" s="245"/>
      <c r="D288" s="245"/>
      <c r="E288" s="245"/>
      <c r="F288" s="246"/>
      <c r="G288" s="246"/>
      <c r="H288" s="246"/>
      <c r="I288" s="247"/>
      <c r="J288" s="247"/>
      <c r="K288" s="238"/>
      <c r="L288" s="239"/>
    </row>
    <row r="289" spans="2:12" ht="15.75" customHeight="1">
      <c r="B289" s="211"/>
      <c r="C289" s="211"/>
      <c r="D289" s="211"/>
      <c r="E289" s="211"/>
      <c r="F289" s="211"/>
      <c r="G289" s="211"/>
      <c r="H289" s="211"/>
      <c r="I289" s="3"/>
      <c r="J289" s="3"/>
      <c r="K289" s="175"/>
      <c r="L289" s="31"/>
    </row>
    <row r="290" spans="2:12" hidden="1">
      <c r="E290" s="14"/>
      <c r="F290" s="14"/>
      <c r="G290" s="14"/>
      <c r="H290" s="14"/>
      <c r="I290" s="14"/>
      <c r="J290" s="14"/>
      <c r="K290" s="31"/>
    </row>
    <row r="291" spans="2:12" ht="48" hidden="1" customHeight="1" thickTop="1" thickBot="1">
      <c r="B291" s="31"/>
      <c r="C291" s="31"/>
      <c r="D291" s="212"/>
      <c r="E291" s="213"/>
      <c r="F291" s="213"/>
      <c r="G291" s="214" t="s">
        <v>617</v>
      </c>
      <c r="H291" s="214"/>
      <c r="I291" s="215"/>
      <c r="J291" s="31"/>
      <c r="K291" s="31"/>
    </row>
    <row r="292" spans="2:12" ht="3.75" hidden="1" customHeight="1" thickTop="1" thickBot="1">
      <c r="B292" s="31"/>
      <c r="C292" s="31"/>
      <c r="D292" s="216"/>
      <c r="E292" s="216"/>
      <c r="F292" s="216"/>
      <c r="G292" s="217"/>
      <c r="H292" s="217"/>
      <c r="I292" s="217"/>
      <c r="J292" s="31"/>
      <c r="K292" s="31"/>
    </row>
    <row r="293" spans="2:12" ht="15.75" hidden="1" thickTop="1">
      <c r="D293" s="218" t="s">
        <v>618</v>
      </c>
      <c r="E293" s="219"/>
      <c r="F293" s="219"/>
      <c r="G293" s="220"/>
      <c r="H293" s="220"/>
      <c r="I293" s="221"/>
    </row>
    <row r="294" spans="2:12" hidden="1">
      <c r="D294" s="222" t="s">
        <v>619</v>
      </c>
      <c r="E294" s="223"/>
      <c r="F294" s="223"/>
      <c r="G294" s="224"/>
      <c r="H294" s="224"/>
      <c r="I294" s="225"/>
    </row>
    <row r="295" spans="2:12" hidden="1">
      <c r="D295" s="222" t="s">
        <v>620</v>
      </c>
      <c r="E295" s="223"/>
      <c r="F295" s="223"/>
      <c r="G295" s="226"/>
      <c r="H295" s="226"/>
      <c r="I295" s="227"/>
    </row>
    <row r="296" spans="2:12" hidden="1">
      <c r="D296" s="222" t="s">
        <v>621</v>
      </c>
      <c r="E296" s="223"/>
      <c r="F296" s="223"/>
      <c r="G296" s="226"/>
      <c r="H296" s="226"/>
      <c r="I296" s="227"/>
    </row>
    <row r="297" spans="2:12" hidden="1">
      <c r="D297" s="222" t="s">
        <v>622</v>
      </c>
      <c r="E297" s="223"/>
      <c r="F297" s="223"/>
      <c r="G297" s="226"/>
      <c r="H297" s="226"/>
      <c r="I297" s="227"/>
    </row>
    <row r="298" spans="2:12" hidden="1">
      <c r="D298" s="222" t="s">
        <v>623</v>
      </c>
      <c r="E298" s="223"/>
      <c r="F298" s="223"/>
      <c r="G298" s="224"/>
      <c r="H298" s="224"/>
      <c r="I298" s="225"/>
    </row>
    <row r="299" spans="2:12" hidden="1">
      <c r="D299" s="222" t="s">
        <v>624</v>
      </c>
      <c r="E299" s="223"/>
      <c r="F299" s="223"/>
      <c r="G299" s="224"/>
      <c r="H299" s="224"/>
      <c r="I299" s="225"/>
    </row>
    <row r="300" spans="2:12" hidden="1">
      <c r="D300" s="222" t="s">
        <v>625</v>
      </c>
      <c r="E300" s="223"/>
      <c r="F300" s="223"/>
      <c r="G300" s="226"/>
      <c r="H300" s="226"/>
      <c r="I300" s="227"/>
    </row>
    <row r="301" spans="2:12" ht="15.75" hidden="1" thickBot="1">
      <c r="D301" s="228" t="s">
        <v>626</v>
      </c>
      <c r="E301" s="229"/>
      <c r="F301" s="229"/>
      <c r="G301" s="230"/>
      <c r="H301" s="230"/>
      <c r="I301" s="231"/>
    </row>
    <row r="302" spans="2:12" ht="3.75" hidden="1" customHeight="1" thickTop="1">
      <c r="D302" s="232"/>
      <c r="E302" s="232"/>
      <c r="F302" s="232"/>
      <c r="G302" s="233"/>
      <c r="H302" s="233"/>
      <c r="I302" s="233"/>
    </row>
    <row r="303" spans="2:12" hidden="1"/>
  </sheetData>
  <mergeCells count="32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D291:F291"/>
    <mergeCell ref="G291:I291"/>
    <mergeCell ref="D292:F292"/>
    <mergeCell ref="G292:I292"/>
    <mergeCell ref="B288:E288"/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'0503723'!TR_30200300711_2337501710</vt:lpstr>
      <vt:lpstr>'0503723'!TR_30200300711_2337501712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2024-03-21T13:55:07Z</cp:lastPrinted>
  <dcterms:created xsi:type="dcterms:W3CDTF">2024-03-14T07:49:31Z</dcterms:created>
  <dcterms:modified xsi:type="dcterms:W3CDTF">2024-03-21T13:55:10Z</dcterms:modified>
</cp:coreProperties>
</file>